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減速比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<sst xmlns="http://schemas.openxmlformats.org/spreadsheetml/2006/main" count="34" uniqueCount="22">
  <si>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ﾁｪ-ﾝｻｲｽﾞ</t>
  </si>
  <si>
    <t>ﾋﾟｯﾁ（mm)</t>
  </si>
  <si>
    <t>新規ﾘﾝｸ数？</t>
  </si>
  <si>
    <t>今付いているﾁｪ-ﾝｻｲｽﾞ</t>
  </si>
  <si>
    <r>
      <t>今付いているﾄﾞﾗｲﾌﾞ(</t>
    </r>
    <r>
      <rPr>
        <sz val="11"/>
        <rFont val="ＭＳ Ｐゴシック"/>
        <family val="0"/>
      </rPr>
      <t>F</t>
    </r>
    <r>
      <rPr>
        <sz val="11"/>
        <rFont val="ＭＳ Ｐゴシック"/>
        <family val="0"/>
      </rPr>
      <t>)ｽﾌﾟﾛｹの歯数</t>
    </r>
  </si>
  <si>
    <r>
      <t>今付いているﾄﾞﾘﾌﾞﾝ(</t>
    </r>
    <r>
      <rPr>
        <sz val="11"/>
        <rFont val="ＭＳ Ｐゴシック"/>
        <family val="0"/>
      </rPr>
      <t>R</t>
    </r>
    <r>
      <rPr>
        <sz val="11"/>
        <rFont val="ＭＳ Ｐゴシック"/>
        <family val="0"/>
      </rPr>
      <t>)ｽﾌﾟﾛｹの歯数</t>
    </r>
  </si>
  <si>
    <t>今付いているﾁｪｰﾝのﾘﾝｸ(ｺﾏ)数</t>
  </si>
  <si>
    <t>L</t>
  </si>
  <si>
    <t>新規ﾁｪ-ﾝｻｲｽﾞ</t>
  </si>
  <si>
    <r>
      <t>新規に付けるﾄﾞﾗｲﾌﾞ(</t>
    </r>
    <r>
      <rPr>
        <sz val="11"/>
        <rFont val="ＭＳ Ｐゴシック"/>
        <family val="0"/>
      </rPr>
      <t>F</t>
    </r>
    <r>
      <rPr>
        <sz val="11"/>
        <rFont val="ＭＳ Ｐゴシック"/>
        <family val="0"/>
      </rPr>
      <t>)ｽﾌﾟﾛｹの歯数</t>
    </r>
  </si>
  <si>
    <t>T</t>
  </si>
  <si>
    <r>
      <t>新規に付けるﾄﾞﾘﾌﾞﾝ(</t>
    </r>
    <r>
      <rPr>
        <sz val="11"/>
        <rFont val="ＭＳ Ｐゴシック"/>
        <family val="0"/>
      </rPr>
      <t>R</t>
    </r>
    <r>
      <rPr>
        <sz val="11"/>
        <rFont val="ＭＳ Ｐゴシック"/>
        <family val="0"/>
      </rPr>
      <t>)ｽﾌﾟﾛｹの歯数</t>
    </r>
  </si>
  <si>
    <t>LINKS</t>
  </si>
  <si>
    <t>型</t>
  </si>
  <si>
    <t>速度はどう変わる？</t>
  </si>
  <si>
    <r>
      <t>現行スピード　50km</t>
    </r>
    <r>
      <rPr>
        <sz val="11"/>
        <rFont val="ＭＳ Ｐゴシック"/>
        <family val="0"/>
      </rPr>
      <t xml:space="preserve">     --&gt;</t>
    </r>
  </si>
  <si>
    <r>
      <t>k</t>
    </r>
    <r>
      <rPr>
        <sz val="11"/>
        <rFont val="ＭＳ Ｐゴシック"/>
        <family val="0"/>
      </rPr>
      <t>m</t>
    </r>
  </si>
  <si>
    <r>
      <t>rpm　　</t>
    </r>
    <r>
      <rPr>
        <sz val="11"/>
        <rFont val="ＭＳ Ｐゴシック"/>
        <family val="0"/>
      </rPr>
      <t>--&gt;</t>
    </r>
  </si>
  <si>
    <t>rpm</t>
  </si>
  <si>
    <r>
      <t>現行スピード 100km</t>
    </r>
    <r>
      <rPr>
        <sz val="11"/>
        <rFont val="ＭＳ Ｐゴシック"/>
        <family val="0"/>
      </rPr>
      <t xml:space="preserve">    --&gt;</t>
    </r>
  </si>
  <si>
    <r>
      <t>現行スピード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50</t>
    </r>
    <r>
      <rPr>
        <sz val="11"/>
        <rFont val="ＭＳ Ｐゴシック"/>
        <family val="0"/>
      </rPr>
      <t>km</t>
    </r>
    <r>
      <rPr>
        <sz val="11"/>
        <rFont val="ＭＳ Ｐゴシック"/>
        <family val="0"/>
      </rPr>
      <t xml:space="preserve">    --&gt;</t>
    </r>
  </si>
  <si>
    <r>
      <t xml:space="preserve">現行スピード 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km</t>
    </r>
    <r>
      <rPr>
        <sz val="11"/>
        <rFont val="ＭＳ Ｐゴシック"/>
        <family val="0"/>
      </rPr>
      <t xml:space="preserve">    --&gt;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</si>
</sst>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0_ 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_ 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8"/>
      <name val="ＭＳ Ｐゴシック"/>
      <family val="3"/>
    </font>
    <font>
      <sz val="11"/>
      <color indexed="48"/>
      <name val="ＭＳ Ｐゴシック"/>
      <family val="3"/>
    </font>
    <font>
      <b/>
      <i/>
      <sz val="16"/>
      <color indexed="12"/>
      <name val="ＭＳ ゴシック"/>
      <family val="3"/>
    </font>
    <font>
      <sz val="11"/>
      <color indexed="10"/>
      <name val="ＭＳ Ｐゴシック"/>
      <family val="3"/>
    </font>
    <font>
      <b/>
      <sz val="2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1" applyFont="1">
      <alignment/>
      <protection/>
    </xf>
    <xf numFmtId="0" fontId="0" fillId="0" borderId="0" xfId="21">
      <alignment/>
      <protection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21" applyFont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2" xfId="21" applyFont="1" applyBorder="1">
      <alignment/>
      <protection/>
    </xf>
    <xf numFmtId="0" fontId="0" fillId="0" borderId="3" xfId="21" applyFont="1" applyBorder="1" applyAlignment="1">
      <alignment horizontal="center"/>
      <protection/>
    </xf>
    <xf numFmtId="183" fontId="0" fillId="0" borderId="2" xfId="21" applyNumberFormat="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8" fillId="0" borderId="0" xfId="21" applyFont="1">
      <alignment/>
      <protection/>
    </xf>
    <xf numFmtId="2" fontId="8" fillId="0" borderId="4" xfId="21" applyNumberFormat="1" applyFont="1" applyBorder="1" applyAlignment="1">
      <alignment horizontal="center"/>
      <protection/>
    </xf>
    <xf numFmtId="0" fontId="8" fillId="0" borderId="0" xfId="21" applyFont="1" applyFill="1" applyAlignment="1">
      <alignment horizontal="right"/>
      <protection/>
    </xf>
    <xf numFmtId="0" fontId="0" fillId="0" borderId="0" xfId="21" applyBorder="1" applyAlignment="1">
      <alignment horizontal="center"/>
      <protection/>
    </xf>
    <xf numFmtId="1" fontId="0" fillId="0" borderId="0" xfId="21" applyNumberFormat="1" applyFont="1">
      <alignment/>
      <protection/>
    </xf>
    <xf numFmtId="0" fontId="0" fillId="0" borderId="0" xfId="21" applyFill="1">
      <alignment/>
      <protection/>
    </xf>
    <xf numFmtId="49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ﾁｪ-ﾝのﾘﾝｸ数を求める算出式" xfId="21"/>
    <cellStyle name="Followed Hyperlink" xfId="22"/>
  </cellStyles>
  <dxfs count="4">
    <dxf>
      <border/>
    </dxf>
    <dxf>
      <font>
        <color rgb="FFFF0000"/>
      </font>
      <border/>
    </dxf>
    <dxf>
      <font>
        <color rgb="FF0000FF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1" sqref="A1"/>
    </sheetView>
  </sheetViews>
  <sheetFormatPr defaultColWidth="9.00390625" defaultRowHeight="25.5" customHeight="1"/>
  <cols>
    <col min="1" max="1" width="31.875" style="6" bestFit="1" customWidth="1"/>
    <col min="2" max="2" width="6.875" style="6" bestFit="1" customWidth="1"/>
    <col min="3" max="3" width="6.50390625" style="21" bestFit="1" customWidth="1"/>
    <col min="4" max="4" width="9.00390625" style="3" customWidth="1"/>
    <col min="5" max="5" width="6.50390625" style="3" bestFit="1" customWidth="1"/>
    <col min="6" max="6" width="9.875" style="3" bestFit="1" customWidth="1"/>
    <col min="7" max="7" width="12.75390625" style="3" bestFit="1" customWidth="1"/>
    <col min="8" max="8" width="9.00390625" style="22" customWidth="1"/>
    <col min="9" max="9" width="9.00390625" style="21" customWidth="1"/>
    <col min="10" max="11" width="9.00390625" style="3" customWidth="1"/>
    <col min="12" max="12" width="9.00390625" style="21" customWidth="1"/>
    <col min="13" max="13" width="9.00390625" style="3" customWidth="1"/>
    <col min="14" max="14" width="9.00390625" style="4" customWidth="1"/>
    <col min="15" max="15" width="9.00390625" style="5" customWidth="1"/>
    <col min="16" max="16" width="9.00390625" style="6" customWidth="1"/>
    <col min="17" max="16384" width="9.00390625" style="7" customWidth="1"/>
  </cols>
  <sheetData>
    <row r="2" spans="1:12" ht="25.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>
      <c r="A3" s="1" t="s">
        <v>3</v>
      </c>
      <c r="B3" s="8">
        <v>530</v>
      </c>
      <c r="C3" s="9"/>
      <c r="D3" s="2"/>
      <c r="E3" s="2"/>
      <c r="F3" s="2"/>
      <c r="G3" s="2">
        <f>VLOOKUP(B3,I4:J14,2,FALSE)</f>
        <v>15.875</v>
      </c>
      <c r="H3" s="2"/>
      <c r="I3" s="10" t="s">
        <v>0</v>
      </c>
      <c r="J3" s="10" t="s">
        <v>1</v>
      </c>
      <c r="K3" s="2"/>
      <c r="L3" s="2"/>
    </row>
    <row r="4" spans="1:12" ht="25.5" customHeight="1">
      <c r="A4" s="1" t="s">
        <v>4</v>
      </c>
      <c r="B4" s="11">
        <v>14</v>
      </c>
      <c r="C4" s="1"/>
      <c r="D4" s="2"/>
      <c r="E4" s="2"/>
      <c r="F4" s="2"/>
      <c r="G4" s="2"/>
      <c r="H4" s="2"/>
      <c r="I4" s="12">
        <v>215</v>
      </c>
      <c r="J4" s="10">
        <v>7</v>
      </c>
      <c r="K4" s="2"/>
      <c r="L4" s="2"/>
    </row>
    <row r="5" spans="1:12" ht="25.5" customHeight="1">
      <c r="A5" s="1" t="s">
        <v>5</v>
      </c>
      <c r="B5" s="11">
        <v>45</v>
      </c>
      <c r="C5" s="1"/>
      <c r="D5" s="2"/>
      <c r="E5" s="2"/>
      <c r="F5" s="2"/>
      <c r="G5" s="2"/>
      <c r="H5" s="2"/>
      <c r="I5" s="12">
        <v>219</v>
      </c>
      <c r="J5" s="10">
        <v>7.774</v>
      </c>
      <c r="K5" s="2"/>
      <c r="L5" s="2"/>
    </row>
    <row r="6" spans="1:12" ht="25.5" customHeight="1" thickBot="1">
      <c r="A6" s="1" t="s">
        <v>6</v>
      </c>
      <c r="B6" s="13">
        <v>110</v>
      </c>
      <c r="C6" s="1" t="s">
        <v>7</v>
      </c>
      <c r="D6" s="2"/>
      <c r="E6" s="2"/>
      <c r="F6" s="2"/>
      <c r="G6" s="2"/>
      <c r="H6" s="2"/>
      <c r="I6" s="12">
        <v>35</v>
      </c>
      <c r="J6" s="10">
        <v>9.525</v>
      </c>
      <c r="K6" s="2"/>
      <c r="L6" s="2"/>
    </row>
    <row r="7" spans="1:12" ht="25.5" customHeight="1" thickBot="1">
      <c r="A7" s="2"/>
      <c r="B7" s="2"/>
      <c r="C7" s="2"/>
      <c r="D7" s="2"/>
      <c r="E7" s="2"/>
      <c r="F7" s="2"/>
      <c r="G7" s="2"/>
      <c r="H7" s="2"/>
      <c r="I7" s="12">
        <v>415</v>
      </c>
      <c r="J7" s="10">
        <v>12.7</v>
      </c>
      <c r="K7" s="2"/>
      <c r="L7" s="2"/>
    </row>
    <row r="8" spans="1:12" ht="25.5" customHeight="1">
      <c r="A8" s="1" t="s">
        <v>8</v>
      </c>
      <c r="B8" s="8">
        <v>520</v>
      </c>
      <c r="C8" s="9"/>
      <c r="D8" s="2"/>
      <c r="E8" s="2"/>
      <c r="F8" s="2"/>
      <c r="G8" s="2">
        <f>VLOOKUP(B8,I4:J14,2,FALSE)</f>
        <v>15.875</v>
      </c>
      <c r="H8" s="2"/>
      <c r="I8" s="12">
        <v>420</v>
      </c>
      <c r="J8" s="10">
        <v>12.7</v>
      </c>
      <c r="K8" s="2"/>
      <c r="L8" s="2"/>
    </row>
    <row r="9" spans="1:12" ht="25.5" customHeight="1">
      <c r="A9" s="1" t="s">
        <v>9</v>
      </c>
      <c r="B9" s="14">
        <v>14</v>
      </c>
      <c r="C9" s="1" t="s">
        <v>10</v>
      </c>
      <c r="D9" s="2"/>
      <c r="E9" s="2"/>
      <c r="F9" s="2"/>
      <c r="G9" s="2"/>
      <c r="H9" s="2"/>
      <c r="I9" s="12">
        <v>428</v>
      </c>
      <c r="J9" s="10">
        <v>12.7</v>
      </c>
      <c r="K9" s="2"/>
      <c r="L9" s="2"/>
    </row>
    <row r="10" spans="1:12" ht="25.5" customHeight="1">
      <c r="A10" s="1" t="s">
        <v>11</v>
      </c>
      <c r="B10" s="14">
        <v>42</v>
      </c>
      <c r="C10" s="1" t="s">
        <v>10</v>
      </c>
      <c r="D10" s="2"/>
      <c r="E10" s="2"/>
      <c r="F10" s="2"/>
      <c r="G10" s="2"/>
      <c r="H10" s="2"/>
      <c r="I10" s="12">
        <v>520</v>
      </c>
      <c r="J10" s="10">
        <v>15.875</v>
      </c>
      <c r="K10" s="2"/>
      <c r="L10" s="2"/>
    </row>
    <row r="11" spans="1:12" ht="25.5" customHeight="1" thickBot="1">
      <c r="A11" s="15" t="s">
        <v>2</v>
      </c>
      <c r="B11" s="16">
        <f>IF(ISERROR((((B6*G3)/G8))+((((B9+B10))-(((B4*G3/G8+B5*G3/G8))))/2)),"",(((B6*G3)/G8))+((((B9+B10))-(((B4*G3/G8+B5*G3/G8))))/2))</f>
        <v>108.5</v>
      </c>
      <c r="C11" s="15" t="s">
        <v>12</v>
      </c>
      <c r="D11" s="2"/>
      <c r="E11" s="2"/>
      <c r="F11" s="2"/>
      <c r="G11" s="2"/>
      <c r="H11" s="2"/>
      <c r="I11" s="12">
        <v>525</v>
      </c>
      <c r="J11" s="10">
        <v>15.875</v>
      </c>
      <c r="K11" s="2"/>
      <c r="L11" s="2"/>
    </row>
    <row r="12" spans="1:12" ht="25.5" customHeight="1">
      <c r="A12" s="2"/>
      <c r="B12" s="2"/>
      <c r="C12" s="2"/>
      <c r="D12" s="2"/>
      <c r="E12" s="2"/>
      <c r="F12" s="2"/>
      <c r="G12" s="2"/>
      <c r="H12" s="2"/>
      <c r="I12" s="12">
        <v>530</v>
      </c>
      <c r="J12" s="10">
        <v>15.875</v>
      </c>
      <c r="K12" s="2"/>
      <c r="L12" s="2"/>
    </row>
    <row r="13" spans="1:12" ht="25.5" customHeight="1">
      <c r="A13" s="2"/>
      <c r="B13" s="2"/>
      <c r="C13" s="2"/>
      <c r="D13" s="2"/>
      <c r="E13" s="2"/>
      <c r="F13" s="2"/>
      <c r="G13" s="2"/>
      <c r="H13" s="2"/>
      <c r="I13" s="12">
        <v>630</v>
      </c>
      <c r="J13" s="10">
        <v>19.05</v>
      </c>
      <c r="K13" s="2"/>
      <c r="L13" s="2"/>
    </row>
    <row r="14" spans="1:12" ht="25.5" customHeight="1">
      <c r="A14" s="2"/>
      <c r="B14" s="17" t="str">
        <f>IF(ISERROR(IF(G17=1,"定速",IF(G17&gt;1,"高速","加速"))),"",(IF(G17=1,"定速",IF(G17&gt;1,"高速","加速"))))</f>
        <v>高速</v>
      </c>
      <c r="C14" s="1" t="s">
        <v>13</v>
      </c>
      <c r="D14" s="2"/>
      <c r="E14" s="2"/>
      <c r="F14" s="2"/>
      <c r="G14" s="2"/>
      <c r="H14" s="2"/>
      <c r="I14" s="12">
        <v>632</v>
      </c>
      <c r="J14" s="10">
        <v>19.05</v>
      </c>
      <c r="K14" s="2"/>
      <c r="L14" s="2"/>
    </row>
    <row r="15" spans="1:12" ht="25.5" customHeight="1">
      <c r="A15" s="2"/>
      <c r="B15" s="2"/>
      <c r="C15" s="2"/>
      <c r="D15" s="2"/>
      <c r="E15" s="2"/>
      <c r="F15" s="2"/>
      <c r="G15" s="2"/>
      <c r="H15" s="2"/>
      <c r="I15" s="18"/>
      <c r="J15" s="2"/>
      <c r="K15" s="2"/>
      <c r="L15" s="2"/>
    </row>
    <row r="16" spans="1:12" ht="25.5" customHeight="1">
      <c r="A16" s="1" t="s">
        <v>14</v>
      </c>
      <c r="B16" s="2"/>
      <c r="C16" s="2"/>
      <c r="D16" s="2"/>
      <c r="E16" s="1"/>
      <c r="F16" s="2"/>
      <c r="G16" s="2"/>
      <c r="H16" s="2"/>
      <c r="I16" s="18"/>
      <c r="J16" s="2"/>
      <c r="K16" s="2"/>
      <c r="L16" s="2"/>
    </row>
    <row r="17" spans="1:12" ht="25.5" customHeight="1">
      <c r="A17" s="1" t="s">
        <v>15</v>
      </c>
      <c r="B17" s="19">
        <f>IF(ISERROR($B$5/$B$4/($B$10/$B$9)*50),"",($B$5/$B$4/($B$10/$B$9)*50))</f>
        <v>53.57142857142857</v>
      </c>
      <c r="C17" s="1" t="s">
        <v>16</v>
      </c>
      <c r="D17" s="2"/>
      <c r="E17" s="2">
        <v>1000</v>
      </c>
      <c r="F17" s="1" t="s">
        <v>17</v>
      </c>
      <c r="G17" s="2">
        <f>$B$5/$B$4/($B$10/$B$9)</f>
        <v>1.0714285714285714</v>
      </c>
      <c r="H17" s="2"/>
      <c r="I17" s="18"/>
      <c r="J17" s="2"/>
      <c r="K17" s="19">
        <f>IF(ISERROR($B$4/$B$5/($B$9/$B$10)*E17),"",($B$4/$B$5/($B$9/$B$10)*E17))</f>
        <v>933.3333333333334</v>
      </c>
      <c r="L17" s="1" t="s">
        <v>18</v>
      </c>
    </row>
    <row r="18" spans="1:12" ht="25.5" customHeight="1">
      <c r="A18" s="1" t="s">
        <v>19</v>
      </c>
      <c r="B18" s="19">
        <f>IF(ISERROR($B$5/$B$4/($B$10/$B$9)*100),"",($B$5/$B$4/($B$10/$B$9)*100))</f>
        <v>107.14285714285714</v>
      </c>
      <c r="C18" s="1" t="s">
        <v>16</v>
      </c>
      <c r="D18" s="2"/>
      <c r="E18" s="2">
        <v>5000</v>
      </c>
      <c r="F18" s="1" t="s">
        <v>17</v>
      </c>
      <c r="G18" s="2"/>
      <c r="H18" s="2"/>
      <c r="I18" s="18"/>
      <c r="J18" s="2"/>
      <c r="K18" s="19">
        <f>IF(ISERROR($B$4/$B$5/($B$9/$B$10)*E18),"",($B$4/$B$5/($B$9/$B$10)*E18))</f>
        <v>4666.666666666667</v>
      </c>
      <c r="L18" s="1" t="s">
        <v>18</v>
      </c>
    </row>
    <row r="19" spans="1:12" ht="25.5" customHeight="1">
      <c r="A19" s="1" t="s">
        <v>20</v>
      </c>
      <c r="B19" s="19">
        <f>IF(ISERROR($B$5/$B$4/($B$10/$B$9)*150),"",($B$5/$B$4/($B$10/$B$9)*150))</f>
        <v>160.71428571428572</v>
      </c>
      <c r="C19" s="1" t="s">
        <v>16</v>
      </c>
      <c r="D19" s="2"/>
      <c r="E19" s="2">
        <v>10000</v>
      </c>
      <c r="F19" s="1" t="s">
        <v>17</v>
      </c>
      <c r="G19" s="2"/>
      <c r="H19" s="2"/>
      <c r="I19" s="18"/>
      <c r="J19" s="2"/>
      <c r="K19" s="19">
        <f>IF(ISERROR($B$4/$B$5/($B$9/$B$10)*E19),"",($B$4/$B$5/($B$9/$B$10)*E19))</f>
        <v>9333.333333333334</v>
      </c>
      <c r="L19" s="1" t="s">
        <v>18</v>
      </c>
    </row>
    <row r="20" spans="1:12" ht="25.5" customHeight="1">
      <c r="A20" s="1" t="s">
        <v>21</v>
      </c>
      <c r="B20" s="19">
        <f>IF(ISERROR($B$5/$B$4/($B$10/$B$9)*200),"",($B$5/$B$4/($B$10/$B$9)*200))</f>
        <v>214.28571428571428</v>
      </c>
      <c r="C20" s="1" t="s">
        <v>16</v>
      </c>
      <c r="D20" s="2"/>
      <c r="E20" s="2">
        <v>15000</v>
      </c>
      <c r="F20" s="1" t="s">
        <v>17</v>
      </c>
      <c r="G20" s="2"/>
      <c r="H20" s="2"/>
      <c r="I20" s="18"/>
      <c r="J20" s="2"/>
      <c r="K20" s="19">
        <f>IF(ISERROR($B$4/$B$5/($B$9/$B$10)*E20),"",($B$4/$B$5/($B$9/$B$10)*E20))</f>
        <v>14000</v>
      </c>
      <c r="L20" s="1" t="s">
        <v>18</v>
      </c>
    </row>
    <row r="21" spans="1:12" ht="25.5" customHeight="1">
      <c r="A21" s="2"/>
      <c r="B21" s="2"/>
      <c r="C21" s="2"/>
      <c r="D21" s="2"/>
      <c r="E21" s="2">
        <v>20000</v>
      </c>
      <c r="F21" s="1" t="s">
        <v>17</v>
      </c>
      <c r="G21" s="2"/>
      <c r="H21" s="2"/>
      <c r="I21" s="18"/>
      <c r="J21" s="2"/>
      <c r="K21" s="19">
        <f>IF(ISERROR($B$4/$B$5/($B$9/$B$10)*E21),"",($B$4/$B$5/($B$9/$B$10)*E21))</f>
        <v>18666.666666666668</v>
      </c>
      <c r="L21" s="1" t="s">
        <v>18</v>
      </c>
    </row>
    <row r="22" spans="1:12" ht="25.5" customHeight="1">
      <c r="A22" s="20"/>
      <c r="B22" s="2"/>
      <c r="C22" s="20"/>
      <c r="D22" s="20"/>
      <c r="E22" s="20"/>
      <c r="F22" s="20"/>
      <c r="G22" s="20"/>
      <c r="H22" s="20"/>
      <c r="I22" s="20"/>
      <c r="J22" s="20"/>
      <c r="K22" s="20"/>
      <c r="L22" s="2"/>
    </row>
    <row r="23" spans="1:12" ht="25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conditionalFormatting sqref="B3">
    <cfRule type="cellIs" priority="1" dxfId="0" operator="equal" stopIfTrue="1">
      <formula>215</formula>
    </cfRule>
  </conditionalFormatting>
  <conditionalFormatting sqref="B14">
    <cfRule type="cellIs" priority="2" dxfId="1" operator="equal" stopIfTrue="1">
      <formula>"加速"</formula>
    </cfRule>
    <cfRule type="cellIs" priority="3" dxfId="2" operator="equal" stopIfTrue="1">
      <formula>"高速"</formula>
    </cfRule>
    <cfRule type="cellIs" priority="4" dxfId="3" operator="equal" stopIfTrue="1">
      <formula>"定速"</formula>
    </cfRule>
  </conditionalFormatting>
  <dataValidations count="1">
    <dataValidation type="list" allowBlank="1" showInputMessage="1" showErrorMessage="1" sqref="B8 B3">
      <formula1>$I$4:$I$14</formula1>
    </dataValidation>
  </dataValidations>
  <printOptions/>
  <pageMargins left="0.3937007874015748" right="0.1968503937007874" top="0.34" bottom="0.29" header="0.22" footer="0.18"/>
  <pageSetup horizontalDpi="180" verticalDpi="18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山崎剛士</dc:creator>
  <cp:keywords/>
  <dc:description/>
  <cp:lastModifiedBy>山崎剛士</cp:lastModifiedBy>
  <dcterms:created xsi:type="dcterms:W3CDTF">2011-01-13T04:37:49Z</dcterms:created>
  <dcterms:modified xsi:type="dcterms:W3CDTF">2011-01-13T04:39:13Z</dcterms:modified>
  <cp:category/>
  <cp:version/>
  <cp:contentType/>
  <cp:contentStatus/>
</cp:coreProperties>
</file>